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abour Saving" sheetId="1" r:id="rId1"/>
    <sheet name="Sheet2" sheetId="2" r:id="rId2"/>
    <sheet name="Sheet3" sheetId="3" r:id="rId3"/>
  </sheets>
  <definedNames>
    <definedName name="_xlnm.Print_Area" localSheetId="0">'Labour Saving'!$A$1:$O$54</definedName>
  </definedNames>
  <calcPr calcId="145621" calcMode="manual"/>
</workbook>
</file>

<file path=xl/calcChain.xml><?xml version="1.0" encoding="utf-8"?>
<calcChain xmlns="http://schemas.openxmlformats.org/spreadsheetml/2006/main">
  <c r="G11" i="1" l="1"/>
  <c r="I9" i="1" l="1"/>
  <c r="E9" i="1" l="1"/>
  <c r="E10" i="1"/>
  <c r="E11" i="1"/>
  <c r="E12" i="1"/>
  <c r="E8" i="1"/>
  <c r="I13" i="1"/>
  <c r="H17" i="1" s="1"/>
  <c r="G17" i="1"/>
  <c r="I17" i="1" l="1"/>
  <c r="H22" i="1"/>
  <c r="H19" i="1"/>
  <c r="H20" i="1"/>
  <c r="H18" i="1"/>
  <c r="H21" i="1"/>
  <c r="G19" i="1"/>
  <c r="G18" i="1"/>
  <c r="G20" i="1"/>
  <c r="G21" i="1"/>
  <c r="G22" i="1"/>
  <c r="I21" i="1" l="1"/>
  <c r="L21" i="1" s="1"/>
  <c r="M21" i="1" s="1"/>
  <c r="I19" i="1"/>
  <c r="L19" i="1" s="1"/>
  <c r="M19" i="1" s="1"/>
  <c r="I20" i="1"/>
  <c r="L20" i="1" s="1"/>
  <c r="M20" i="1" s="1"/>
  <c r="I18" i="1"/>
  <c r="L18" i="1" s="1"/>
  <c r="M18" i="1" s="1"/>
  <c r="I22" i="1"/>
  <c r="L22" i="1" s="1"/>
  <c r="M22" i="1" s="1"/>
  <c r="K21" i="1" l="1"/>
  <c r="J21" i="1"/>
  <c r="J19" i="1"/>
  <c r="K19" i="1"/>
  <c r="K20" i="1"/>
  <c r="J20" i="1"/>
  <c r="K18" i="1"/>
  <c r="J18" i="1"/>
  <c r="J22" i="1"/>
  <c r="K22" i="1"/>
</calcChain>
</file>

<file path=xl/sharedStrings.xml><?xml version="1.0" encoding="utf-8"?>
<sst xmlns="http://schemas.openxmlformats.org/spreadsheetml/2006/main" count="47" uniqueCount="40">
  <si>
    <t>Level 1</t>
  </si>
  <si>
    <t>Level 2</t>
  </si>
  <si>
    <t>Level 3</t>
  </si>
  <si>
    <t>Level 4</t>
  </si>
  <si>
    <t>Level 5</t>
  </si>
  <si>
    <t>Manual Process</t>
  </si>
  <si>
    <t>cylinders per min</t>
  </si>
  <si>
    <t>Auto Dimensioner</t>
  </si>
  <si>
    <t>cylinders per Hour</t>
  </si>
  <si>
    <t>Unit price</t>
  </si>
  <si>
    <t>Cylinders per day</t>
  </si>
  <si>
    <t>Hours per day</t>
  </si>
  <si>
    <t>Hours spent per day dimensioning cylinders</t>
  </si>
  <si>
    <t>Total cost per day for level 1</t>
  </si>
  <si>
    <t>Total cost per day for level 2</t>
  </si>
  <si>
    <t>Total cost per day for level 3</t>
  </si>
  <si>
    <t>Total cost per day for level 4</t>
  </si>
  <si>
    <t>Total cost per day for level 5</t>
  </si>
  <si>
    <t>Auto Dim</t>
  </si>
  <si>
    <t>Hours per week</t>
  </si>
  <si>
    <t>Saving per day</t>
  </si>
  <si>
    <t>Saving per week</t>
  </si>
  <si>
    <t>Saving per Month</t>
  </si>
  <si>
    <t>Days per week</t>
  </si>
  <si>
    <t>SAVINGS</t>
  </si>
  <si>
    <t>-</t>
  </si>
  <si>
    <t>Change input</t>
  </si>
  <si>
    <t>Work days per annum</t>
  </si>
  <si>
    <t>minutes</t>
  </si>
  <si>
    <t>Labour</t>
  </si>
  <si>
    <t xml:space="preserve">Task </t>
  </si>
  <si>
    <t>Process</t>
  </si>
  <si>
    <t>Cost Per Hour</t>
  </si>
  <si>
    <t>Daily Workload</t>
  </si>
  <si>
    <t>*Adjust inputs as required</t>
  </si>
  <si>
    <t>Payback years</t>
  </si>
  <si>
    <t>Saving per annum</t>
  </si>
  <si>
    <t>HMT MS Concrete Test Specimen Measuring Station</t>
  </si>
  <si>
    <t>How this Laboratory Equipment adds value to you</t>
  </si>
  <si>
    <t>*Assumptions based on Australian labout cost including on cost , values are in $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</si>
</sst>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"/>
    <numFmt numFmtId="165" formatCode="_-&quot;$&quot;* #,##0_-;\-&quot;$&quot;* #,##0_-;_-&quot;$&quot;* &quot;-&quot;??_-;_-@_-"/>
    <numFmt numFmtId="166" formatCode="[$-409]d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12"/>
      <color rgb="FFFF0000"/>
      <name val="Arial"/>
      <family val="2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4"/>
      <color theme="5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9194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4" fontId="2" fillId="2" borderId="1" xfId="0" applyNumberFormat="1" applyFont="1" applyFill="1" applyBorder="1"/>
    <xf numFmtId="44" fontId="2" fillId="2" borderId="1" xfId="1" applyFont="1" applyFill="1" applyBorder="1" applyAlignment="1">
      <alignment horizontal="center"/>
    </xf>
    <xf numFmtId="165" fontId="2" fillId="2" borderId="1" xfId="0" applyNumberFormat="1" applyFont="1" applyFill="1" applyBorder="1"/>
    <xf numFmtId="165" fontId="5" fillId="2" borderId="1" xfId="0" applyNumberFormat="1" applyFont="1" applyFill="1" applyBorder="1"/>
    <xf numFmtId="44" fontId="3" fillId="4" borderId="0" xfId="1" applyFont="1" applyFill="1" applyBorder="1"/>
    <xf numFmtId="44" fontId="3" fillId="3" borderId="1" xfId="1" applyFont="1" applyFill="1" applyBorder="1"/>
    <xf numFmtId="0" fontId="2" fillId="4" borderId="7" xfId="0" applyFont="1" applyFill="1" applyBorder="1"/>
    <xf numFmtId="44" fontId="2" fillId="4" borderId="0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44" fontId="2" fillId="4" borderId="10" xfId="0" applyNumberFormat="1" applyFont="1" applyFill="1" applyBorder="1"/>
    <xf numFmtId="0" fontId="2" fillId="4" borderId="1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/>
    </xf>
    <xf numFmtId="0" fontId="2" fillId="5" borderId="8" xfId="0" applyFont="1" applyFill="1" applyBorder="1"/>
    <xf numFmtId="0" fontId="4" fillId="5" borderId="12" xfId="0" applyFont="1" applyFill="1" applyBorder="1" applyAlignment="1">
      <alignment horizontal="center"/>
    </xf>
    <xf numFmtId="0" fontId="2" fillId="5" borderId="7" xfId="0" applyFont="1" applyFill="1" applyBorder="1"/>
    <xf numFmtId="0" fontId="2" fillId="5" borderId="11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165" fontId="3" fillId="3" borderId="14" xfId="1" applyNumberFormat="1" applyFont="1" applyFill="1" applyBorder="1"/>
    <xf numFmtId="0" fontId="2" fillId="6" borderId="0" xfId="0" applyFont="1" applyFill="1"/>
    <xf numFmtId="0" fontId="3" fillId="6" borderId="0" xfId="0" applyFont="1" applyFill="1" applyBorder="1" applyAlignment="1">
      <alignment horizontal="center"/>
    </xf>
    <xf numFmtId="0" fontId="0" fillId="6" borderId="0" xfId="0" applyFill="1"/>
    <xf numFmtId="0" fontId="5" fillId="7" borderId="4" xfId="0" applyFont="1" applyFill="1" applyBorder="1"/>
    <xf numFmtId="0" fontId="2" fillId="7" borderId="5" xfId="0" applyFont="1" applyFill="1" applyBorder="1"/>
    <xf numFmtId="0" fontId="2" fillId="7" borderId="6" xfId="0" applyFont="1" applyFill="1" applyBorder="1"/>
    <xf numFmtId="0" fontId="4" fillId="7" borderId="12" xfId="0" applyFont="1" applyFill="1" applyBorder="1" applyAlignment="1">
      <alignment horizontal="center"/>
    </xf>
    <xf numFmtId="0" fontId="2" fillId="7" borderId="0" xfId="0" applyFont="1" applyFill="1" applyBorder="1"/>
    <xf numFmtId="0" fontId="2" fillId="7" borderId="8" xfId="0" applyFont="1" applyFill="1" applyBorder="1"/>
    <xf numFmtId="0" fontId="4" fillId="7" borderId="13" xfId="0" applyFont="1" applyFill="1" applyBorder="1" applyAlignment="1">
      <alignment horizontal="center"/>
    </xf>
    <xf numFmtId="0" fontId="2" fillId="7" borderId="10" xfId="0" applyFont="1" applyFill="1" applyBorder="1"/>
    <xf numFmtId="0" fontId="2" fillId="7" borderId="11" xfId="0" applyFont="1" applyFill="1" applyBorder="1"/>
    <xf numFmtId="0" fontId="6" fillId="8" borderId="4" xfId="0" applyFont="1" applyFill="1" applyBorder="1"/>
    <xf numFmtId="0" fontId="7" fillId="8" borderId="5" xfId="0" applyFont="1" applyFill="1" applyBorder="1"/>
    <xf numFmtId="0" fontId="6" fillId="8" borderId="12" xfId="0" applyFont="1" applyFill="1" applyBorder="1" applyAlignment="1">
      <alignment horizontal="center"/>
    </xf>
    <xf numFmtId="0" fontId="7" fillId="8" borderId="0" xfId="0" applyFont="1" applyFill="1" applyBorder="1"/>
    <xf numFmtId="0" fontId="5" fillId="4" borderId="15" xfId="0" applyFont="1" applyFill="1" applyBorder="1"/>
    <xf numFmtId="0" fontId="3" fillId="3" borderId="2" xfId="0" applyFont="1" applyFill="1" applyBorder="1"/>
    <xf numFmtId="166" fontId="8" fillId="6" borderId="0" xfId="0" applyNumberFormat="1" applyFont="1" applyFill="1" applyAlignment="1">
      <alignment horizontal="left"/>
    </xf>
    <xf numFmtId="0" fontId="2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2" fillId="8" borderId="6" xfId="0" applyFont="1" applyFill="1" applyBorder="1"/>
    <xf numFmtId="0" fontId="2" fillId="8" borderId="8" xfId="0" applyFont="1" applyFill="1" applyBorder="1"/>
    <xf numFmtId="0" fontId="10" fillId="0" borderId="0" xfId="0" applyFont="1" applyAlignment="1">
      <alignment horizontal="center" vertical="center" readingOrder="1"/>
    </xf>
    <xf numFmtId="0" fontId="11" fillId="0" borderId="0" xfId="0" applyFont="1" applyAlignment="1">
      <alignment horizontal="left" vertical="center" readingOrder="1"/>
    </xf>
    <xf numFmtId="0" fontId="12" fillId="6" borderId="0" xfId="0" applyFont="1" applyFill="1"/>
    <xf numFmtId="44" fontId="2" fillId="9" borderId="1" xfId="0" applyNumberFormat="1" applyFont="1" applyFill="1" applyBorder="1"/>
    <xf numFmtId="44" fontId="2" fillId="9" borderId="1" xfId="1" applyFont="1" applyFill="1" applyBorder="1" applyAlignment="1">
      <alignment horizontal="center"/>
    </xf>
    <xf numFmtId="165" fontId="2" fillId="9" borderId="1" xfId="0" applyNumberFormat="1" applyFont="1" applyFill="1" applyBorder="1"/>
    <xf numFmtId="165" fontId="5" fillId="9" borderId="1" xfId="0" applyNumberFormat="1" applyFont="1" applyFill="1" applyBorder="1"/>
    <xf numFmtId="164" fontId="9" fillId="9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6" borderId="17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5" fillId="5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8919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152400</xdr:rowOff>
    </xdr:from>
    <xdr:to>
      <xdr:col>5</xdr:col>
      <xdr:colOff>774954</xdr:colOff>
      <xdr:row>4</xdr:row>
      <xdr:rowOff>121158</xdr:rowOff>
    </xdr:to>
    <xdr:pic>
      <xdr:nvPicPr>
        <xdr:cNvPr id="6" name="Picture 5" descr="HM Technologies logo c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0" y="342900"/>
          <a:ext cx="3270504" cy="673608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50</xdr:row>
      <xdr:rowOff>66675</xdr:rowOff>
    </xdr:from>
    <xdr:to>
      <xdr:col>11</xdr:col>
      <xdr:colOff>109558</xdr:colOff>
      <xdr:row>52</xdr:row>
      <xdr:rowOff>173397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3725" y="9848850"/>
          <a:ext cx="6834208" cy="487722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25</xdr:row>
      <xdr:rowOff>95250</xdr:rowOff>
    </xdr:from>
    <xdr:to>
      <xdr:col>11</xdr:col>
      <xdr:colOff>828675</xdr:colOff>
      <xdr:row>49</xdr:row>
      <xdr:rowOff>140970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6050" y="5000625"/>
          <a:ext cx="8001000" cy="4732020"/>
        </a:xfrm>
        <a:prstGeom prst="rect">
          <a:avLst/>
        </a:prstGeom>
      </xdr:spPr>
    </xdr:pic>
    <xdr:clientData/>
  </xdr:twoCellAnchor>
  <xdr:twoCellAnchor editAs="oneCell">
    <xdr:from>
      <xdr:col>12</xdr:col>
      <xdr:colOff>191979</xdr:colOff>
      <xdr:row>10</xdr:row>
      <xdr:rowOff>10095</xdr:rowOff>
    </xdr:from>
    <xdr:to>
      <xdr:col>12</xdr:col>
      <xdr:colOff>1091234</xdr:colOff>
      <xdr:row>13</xdr:row>
      <xdr:rowOff>190501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0004" y="2105595"/>
          <a:ext cx="899255" cy="751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workbookViewId="0">
      <selection activeCell="G12" sqref="G12"/>
    </sheetView>
  </sheetViews>
  <sheetFormatPr defaultRowHeight="15" x14ac:dyDescent="0.25"/>
  <cols>
    <col min="3" max="3" width="11.140625" customWidth="1"/>
    <col min="4" max="4" width="10.42578125" customWidth="1"/>
    <col min="5" max="5" width="12.7109375" customWidth="1"/>
    <col min="6" max="6" width="18.7109375" customWidth="1"/>
    <col min="7" max="7" width="17.85546875" bestFit="1" customWidth="1"/>
    <col min="8" max="8" width="26.5703125" customWidth="1"/>
    <col min="9" max="9" width="19.28515625" bestFit="1" customWidth="1"/>
    <col min="10" max="10" width="11.7109375" hidden="1" customWidth="1"/>
    <col min="11" max="11" width="12.85546875" customWidth="1"/>
    <col min="12" max="12" width="15.140625" bestFit="1" customWidth="1"/>
    <col min="13" max="13" width="16.42578125" customWidth="1"/>
    <col min="14" max="14" width="15.7109375" customWidth="1"/>
  </cols>
  <sheetData>
    <row r="1" spans="1:2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7.25" customHeight="1" x14ac:dyDescent="0.25">
      <c r="A2" s="30"/>
      <c r="B2" s="30"/>
      <c r="C2" s="30"/>
      <c r="D2" s="30"/>
      <c r="E2" s="30"/>
      <c r="F2" s="30"/>
      <c r="G2" s="30"/>
      <c r="H2" s="53" t="s">
        <v>37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23.25" x14ac:dyDescent="0.25">
      <c r="A4" s="30"/>
      <c r="B4" s="30"/>
      <c r="C4" s="30"/>
      <c r="D4" s="30"/>
      <c r="E4" s="30"/>
      <c r="F4" s="30"/>
      <c r="G4" s="54" t="s">
        <v>38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8.75" thickBot="1" x14ac:dyDescent="0.3">
      <c r="A6" s="30"/>
      <c r="B6" s="30"/>
      <c r="C6" s="28"/>
      <c r="D6" s="55" t="s">
        <v>29</v>
      </c>
      <c r="E6" s="55"/>
      <c r="F6" s="55"/>
      <c r="G6" s="55" t="s">
        <v>30</v>
      </c>
      <c r="H6" s="55"/>
      <c r="I6" s="55" t="s">
        <v>31</v>
      </c>
      <c r="J6" s="28"/>
      <c r="K6" s="28"/>
      <c r="L6" s="28"/>
      <c r="M6" s="28"/>
      <c r="N6" s="30"/>
      <c r="O6" s="30"/>
      <c r="P6" s="30"/>
      <c r="Q6" s="30"/>
      <c r="R6" s="30"/>
      <c r="S6" s="30"/>
      <c r="T6" s="30"/>
      <c r="U6" s="30"/>
    </row>
    <row r="7" spans="1:21" x14ac:dyDescent="0.25">
      <c r="A7" s="30"/>
      <c r="B7" s="30"/>
      <c r="C7" s="63" t="s">
        <v>32</v>
      </c>
      <c r="D7" s="64"/>
      <c r="E7" s="64"/>
      <c r="F7" s="65"/>
      <c r="G7" s="66" t="s">
        <v>33</v>
      </c>
      <c r="H7" s="65"/>
      <c r="I7" s="31" t="s">
        <v>5</v>
      </c>
      <c r="J7" s="32"/>
      <c r="K7" s="32"/>
      <c r="L7" s="32"/>
      <c r="M7" s="33"/>
      <c r="N7" s="28"/>
      <c r="O7" s="28"/>
      <c r="P7" s="30"/>
      <c r="Q7" s="30"/>
      <c r="R7" s="30"/>
      <c r="S7" s="30"/>
      <c r="T7" s="30"/>
      <c r="U7" s="30"/>
    </row>
    <row r="8" spans="1:21" x14ac:dyDescent="0.25">
      <c r="A8" s="30"/>
      <c r="B8" s="30"/>
      <c r="C8" s="10" t="s">
        <v>0</v>
      </c>
      <c r="D8" s="9">
        <v>20</v>
      </c>
      <c r="E8" s="11">
        <f>(D8*38)*52</f>
        <v>39520</v>
      </c>
      <c r="F8" s="12"/>
      <c r="G8" s="20">
        <v>100</v>
      </c>
      <c r="H8" s="21" t="s">
        <v>10</v>
      </c>
      <c r="I8" s="34">
        <v>60</v>
      </c>
      <c r="J8" s="47"/>
      <c r="K8" s="35" t="s">
        <v>28</v>
      </c>
      <c r="L8" s="35"/>
      <c r="M8" s="36"/>
      <c r="O8" s="28"/>
      <c r="P8" s="30"/>
      <c r="Q8" s="30"/>
      <c r="R8" s="30"/>
      <c r="S8" s="30"/>
      <c r="T8" s="30"/>
      <c r="U8" s="30"/>
    </row>
    <row r="9" spans="1:21" x14ac:dyDescent="0.25">
      <c r="A9" s="30"/>
      <c r="B9" s="30"/>
      <c r="C9" s="10" t="s">
        <v>1</v>
      </c>
      <c r="D9" s="9">
        <v>25</v>
      </c>
      <c r="E9" s="11">
        <f t="shared" ref="E9:E12" si="0">(D9*38)*52</f>
        <v>49400</v>
      </c>
      <c r="F9" s="12"/>
      <c r="G9" s="20">
        <v>38</v>
      </c>
      <c r="H9" s="21" t="s">
        <v>19</v>
      </c>
      <c r="I9" s="20">
        <f>I8*I10</f>
        <v>45</v>
      </c>
      <c r="J9" s="47"/>
      <c r="K9" s="35" t="s">
        <v>8</v>
      </c>
      <c r="L9" s="35"/>
      <c r="M9" s="36"/>
      <c r="N9" s="28"/>
      <c r="O9" s="28"/>
      <c r="P9" s="30"/>
      <c r="Q9" s="30"/>
      <c r="R9" s="30"/>
      <c r="S9" s="30"/>
      <c r="T9" s="30"/>
      <c r="U9" s="30"/>
    </row>
    <row r="10" spans="1:21" ht="15.75" thickBot="1" x14ac:dyDescent="0.3">
      <c r="A10" s="30"/>
      <c r="B10" s="30"/>
      <c r="C10" s="10" t="s">
        <v>2</v>
      </c>
      <c r="D10" s="9">
        <v>30</v>
      </c>
      <c r="E10" s="11">
        <f t="shared" si="0"/>
        <v>59280</v>
      </c>
      <c r="F10" s="12"/>
      <c r="G10" s="20">
        <v>5</v>
      </c>
      <c r="H10" s="21" t="s">
        <v>23</v>
      </c>
      <c r="I10" s="37">
        <v>0.75</v>
      </c>
      <c r="J10" s="47"/>
      <c r="K10" s="38" t="s">
        <v>6</v>
      </c>
      <c r="L10" s="38"/>
      <c r="M10" s="39"/>
      <c r="N10" s="28"/>
      <c r="O10" s="28"/>
      <c r="P10" s="30"/>
      <c r="Q10" s="30"/>
      <c r="R10" s="30"/>
      <c r="S10" s="30"/>
      <c r="T10" s="30"/>
      <c r="U10" s="30"/>
    </row>
    <row r="11" spans="1:21" x14ac:dyDescent="0.25">
      <c r="A11" s="30"/>
      <c r="B11" s="30"/>
      <c r="C11" s="10" t="s">
        <v>3</v>
      </c>
      <c r="D11" s="9">
        <v>35</v>
      </c>
      <c r="E11" s="11">
        <f t="shared" si="0"/>
        <v>69160</v>
      </c>
      <c r="F11" s="12"/>
      <c r="G11" s="22">
        <f>G9/G10</f>
        <v>7.6</v>
      </c>
      <c r="H11" s="21" t="s">
        <v>11</v>
      </c>
      <c r="I11" s="40" t="s">
        <v>7</v>
      </c>
      <c r="J11" s="47"/>
      <c r="K11" s="41"/>
      <c r="L11" s="41"/>
      <c r="M11" s="51"/>
      <c r="N11" s="28"/>
      <c r="O11" s="28"/>
      <c r="P11" s="30"/>
      <c r="Q11" s="30"/>
      <c r="R11" s="30"/>
      <c r="S11" s="30"/>
      <c r="T11" s="30"/>
      <c r="U11" s="30"/>
    </row>
    <row r="12" spans="1:21" x14ac:dyDescent="0.25">
      <c r="A12" s="30"/>
      <c r="B12" s="30"/>
      <c r="C12" s="10" t="s">
        <v>4</v>
      </c>
      <c r="D12" s="9">
        <v>40</v>
      </c>
      <c r="E12" s="11">
        <f t="shared" si="0"/>
        <v>79040</v>
      </c>
      <c r="F12" s="12"/>
      <c r="G12" s="22">
        <v>257</v>
      </c>
      <c r="H12" s="21" t="s">
        <v>27</v>
      </c>
      <c r="I12" s="42">
        <v>60</v>
      </c>
      <c r="J12" s="47"/>
      <c r="K12" s="43" t="s">
        <v>28</v>
      </c>
      <c r="L12" s="43"/>
      <c r="M12" s="52"/>
      <c r="N12" s="28"/>
      <c r="O12" s="28"/>
      <c r="P12" s="30"/>
      <c r="Q12" s="30"/>
      <c r="R12" s="30"/>
      <c r="S12" s="30"/>
      <c r="T12" s="30"/>
      <c r="U12" s="30"/>
    </row>
    <row r="13" spans="1:21" x14ac:dyDescent="0.25">
      <c r="A13" s="30"/>
      <c r="B13" s="30"/>
      <c r="C13" s="10"/>
      <c r="D13" s="8"/>
      <c r="E13" s="11"/>
      <c r="F13" s="12"/>
      <c r="G13" s="23"/>
      <c r="H13" s="21"/>
      <c r="I13" s="42">
        <f>I12*I14</f>
        <v>180</v>
      </c>
      <c r="J13" s="47"/>
      <c r="K13" s="43" t="s">
        <v>8</v>
      </c>
      <c r="L13" s="43"/>
      <c r="M13" s="52"/>
      <c r="N13" s="29"/>
      <c r="O13" s="28"/>
      <c r="P13" s="30"/>
      <c r="Q13" s="30"/>
      <c r="R13" s="30"/>
      <c r="S13" s="30"/>
      <c r="T13" s="30"/>
      <c r="U13" s="30"/>
    </row>
    <row r="14" spans="1:21" ht="15.75" thickBot="1" x14ac:dyDescent="0.3">
      <c r="A14" s="30"/>
      <c r="B14" s="30"/>
      <c r="C14" s="10"/>
      <c r="D14" s="13"/>
      <c r="E14" s="11"/>
      <c r="F14" s="12"/>
      <c r="G14" s="23"/>
      <c r="H14" s="21"/>
      <c r="I14" s="42">
        <v>3</v>
      </c>
      <c r="J14" s="47"/>
      <c r="K14" s="43" t="s">
        <v>6</v>
      </c>
      <c r="L14" s="43"/>
      <c r="M14" s="52"/>
      <c r="N14" s="29"/>
      <c r="O14" s="28"/>
      <c r="P14" s="30"/>
      <c r="Q14" s="30"/>
      <c r="R14" s="30"/>
      <c r="S14" s="30"/>
      <c r="T14" s="30"/>
      <c r="U14" s="30"/>
    </row>
    <row r="15" spans="1:21" ht="15.75" thickBot="1" x14ac:dyDescent="0.3">
      <c r="A15" s="30"/>
      <c r="B15" s="30"/>
      <c r="C15" s="14"/>
      <c r="D15" s="15"/>
      <c r="E15" s="16"/>
      <c r="F15" s="17"/>
      <c r="G15" s="45" t="s">
        <v>26</v>
      </c>
      <c r="H15" s="24"/>
      <c r="I15" s="27">
        <v>32000</v>
      </c>
      <c r="J15" s="47"/>
      <c r="K15" s="44" t="s">
        <v>9</v>
      </c>
      <c r="L15" s="25"/>
      <c r="M15" s="26"/>
      <c r="N15" s="29"/>
      <c r="O15" s="28"/>
      <c r="P15" s="30"/>
      <c r="Q15" s="30"/>
      <c r="R15" s="30"/>
      <c r="S15" s="30"/>
      <c r="T15" s="30"/>
      <c r="U15" s="30"/>
    </row>
    <row r="16" spans="1:21" ht="30" customHeight="1" x14ac:dyDescent="0.25">
      <c r="A16" s="30"/>
      <c r="B16" s="30"/>
      <c r="C16" s="67" t="s">
        <v>24</v>
      </c>
      <c r="D16" s="67"/>
      <c r="E16" s="67"/>
      <c r="F16" s="67"/>
      <c r="G16" s="18" t="s">
        <v>5</v>
      </c>
      <c r="H16" s="19" t="s">
        <v>18</v>
      </c>
      <c r="I16" s="18" t="s">
        <v>20</v>
      </c>
      <c r="J16" s="18" t="s">
        <v>21</v>
      </c>
      <c r="K16" s="18" t="s">
        <v>22</v>
      </c>
      <c r="L16" s="18" t="s">
        <v>36</v>
      </c>
      <c r="M16" s="48" t="s">
        <v>35</v>
      </c>
      <c r="N16" s="28"/>
      <c r="O16" s="28"/>
      <c r="P16" s="30"/>
      <c r="Q16" s="30"/>
      <c r="R16" s="30"/>
      <c r="S16" s="30"/>
      <c r="T16" s="30"/>
      <c r="U16" s="30"/>
    </row>
    <row r="17" spans="1:21" ht="15.75" hidden="1" x14ac:dyDescent="0.25">
      <c r="A17" s="30"/>
      <c r="B17" s="30"/>
      <c r="C17" s="61" t="s">
        <v>12</v>
      </c>
      <c r="D17" s="61"/>
      <c r="E17" s="61"/>
      <c r="F17" s="61"/>
      <c r="G17" s="1">
        <f>G8/I9</f>
        <v>2.2222222222222223</v>
      </c>
      <c r="H17" s="1">
        <f>G8/I13</f>
        <v>0.55555555555555558</v>
      </c>
      <c r="I17" s="1">
        <f>G17-H17</f>
        <v>1.6666666666666667</v>
      </c>
      <c r="J17" s="2" t="s">
        <v>25</v>
      </c>
      <c r="K17" s="2" t="s">
        <v>25</v>
      </c>
      <c r="L17" s="3" t="s">
        <v>25</v>
      </c>
      <c r="M17" s="49" t="s">
        <v>25</v>
      </c>
      <c r="N17" s="28"/>
      <c r="O17" s="28"/>
      <c r="P17" s="30"/>
      <c r="Q17" s="30"/>
      <c r="R17" s="30"/>
      <c r="S17" s="30"/>
      <c r="T17" s="30"/>
      <c r="U17" s="30"/>
    </row>
    <row r="18" spans="1:21" ht="15.75" x14ac:dyDescent="0.25">
      <c r="A18" s="30"/>
      <c r="B18" s="30"/>
      <c r="C18" s="61" t="s">
        <v>13</v>
      </c>
      <c r="D18" s="61"/>
      <c r="E18" s="61"/>
      <c r="F18" s="61"/>
      <c r="G18" s="4">
        <f>$G$17*D8</f>
        <v>44.444444444444443</v>
      </c>
      <c r="H18" s="4">
        <f>$H$17*D8</f>
        <v>11.111111111111111</v>
      </c>
      <c r="I18" s="5">
        <f t="shared" ref="I18:I22" si="1">G18-H18</f>
        <v>33.333333333333329</v>
      </c>
      <c r="J18" s="4">
        <f>I18*$G$10</f>
        <v>166.66666666666663</v>
      </c>
      <c r="K18" s="6">
        <f>I18*31</f>
        <v>1033.3333333333333</v>
      </c>
      <c r="L18" s="7">
        <f>I18*$G$12</f>
        <v>8566.6666666666661</v>
      </c>
      <c r="M18" s="50">
        <f>$I$15/L18</f>
        <v>3.7354085603112841</v>
      </c>
      <c r="N18" s="28"/>
      <c r="O18" s="28"/>
      <c r="P18" s="30"/>
      <c r="Q18" s="30"/>
      <c r="R18" s="30"/>
      <c r="S18" s="30"/>
      <c r="T18" s="30"/>
      <c r="U18" s="30"/>
    </row>
    <row r="19" spans="1:21" ht="15.75" x14ac:dyDescent="0.25">
      <c r="A19" s="30"/>
      <c r="B19" s="30"/>
      <c r="C19" s="61" t="s">
        <v>14</v>
      </c>
      <c r="D19" s="61"/>
      <c r="E19" s="61"/>
      <c r="F19" s="61"/>
      <c r="G19" s="4">
        <f>$G$17*D9</f>
        <v>55.555555555555557</v>
      </c>
      <c r="H19" s="4">
        <f>$H$17*D9</f>
        <v>13.888888888888889</v>
      </c>
      <c r="I19" s="5">
        <f t="shared" si="1"/>
        <v>41.666666666666671</v>
      </c>
      <c r="J19" s="4">
        <f>I19*$G$10</f>
        <v>208.33333333333337</v>
      </c>
      <c r="K19" s="6">
        <f t="shared" ref="K19:K22" si="2">I19*31</f>
        <v>1291.6666666666667</v>
      </c>
      <c r="L19" s="7">
        <f>I19*$G$12</f>
        <v>10708.333333333334</v>
      </c>
      <c r="M19" s="50">
        <f>$I$15/L19</f>
        <v>2.9883268482490273</v>
      </c>
      <c r="N19" s="28"/>
      <c r="O19" s="28"/>
      <c r="P19" s="30"/>
      <c r="Q19" s="30"/>
      <c r="R19" s="30"/>
      <c r="S19" s="30"/>
      <c r="T19" s="30"/>
      <c r="U19" s="30"/>
    </row>
    <row r="20" spans="1:21" ht="15.75" x14ac:dyDescent="0.25">
      <c r="A20" s="30"/>
      <c r="B20" s="30"/>
      <c r="C20" s="68" t="s">
        <v>15</v>
      </c>
      <c r="D20" s="68"/>
      <c r="E20" s="68"/>
      <c r="F20" s="68"/>
      <c r="G20" s="56">
        <f>$G$17*D10</f>
        <v>66.666666666666671</v>
      </c>
      <c r="H20" s="56">
        <f>$H$17*D10</f>
        <v>16.666666666666668</v>
      </c>
      <c r="I20" s="57">
        <f t="shared" si="1"/>
        <v>50</v>
      </c>
      <c r="J20" s="56">
        <f>I20*$G$10</f>
        <v>250</v>
      </c>
      <c r="K20" s="58">
        <f t="shared" si="2"/>
        <v>1550</v>
      </c>
      <c r="L20" s="59">
        <f>I20*$G$12</f>
        <v>12850</v>
      </c>
      <c r="M20" s="60">
        <f>$I$15/L20</f>
        <v>2.4902723735408561</v>
      </c>
      <c r="N20" s="28"/>
      <c r="O20" s="28"/>
      <c r="P20" s="30"/>
      <c r="Q20" s="30"/>
      <c r="R20" s="30"/>
      <c r="S20" s="30"/>
      <c r="T20" s="30"/>
      <c r="U20" s="30"/>
    </row>
    <row r="21" spans="1:21" ht="15.75" x14ac:dyDescent="0.25">
      <c r="A21" s="30"/>
      <c r="B21" s="30"/>
      <c r="C21" s="61" t="s">
        <v>16</v>
      </c>
      <c r="D21" s="61"/>
      <c r="E21" s="61"/>
      <c r="F21" s="61"/>
      <c r="G21" s="4">
        <f>$G$17*D11</f>
        <v>77.777777777777786</v>
      </c>
      <c r="H21" s="4">
        <f>$H$17*D11</f>
        <v>19.444444444444446</v>
      </c>
      <c r="I21" s="5">
        <f t="shared" si="1"/>
        <v>58.333333333333343</v>
      </c>
      <c r="J21" s="4">
        <f>I21*$G$10</f>
        <v>291.66666666666674</v>
      </c>
      <c r="K21" s="6">
        <f t="shared" si="2"/>
        <v>1808.3333333333337</v>
      </c>
      <c r="L21" s="7">
        <f>I21*$G$12</f>
        <v>14991.66666666667</v>
      </c>
      <c r="M21" s="50">
        <f>$I$15/L21</f>
        <v>2.1345191773207333</v>
      </c>
      <c r="N21" s="28"/>
      <c r="O21" s="28"/>
      <c r="P21" s="30"/>
      <c r="Q21" s="30"/>
      <c r="R21" s="30"/>
      <c r="S21" s="30"/>
      <c r="T21" s="30"/>
      <c r="U21" s="30"/>
    </row>
    <row r="22" spans="1:21" ht="15.75" x14ac:dyDescent="0.25">
      <c r="A22" s="30"/>
      <c r="B22" s="30"/>
      <c r="C22" s="61" t="s">
        <v>17</v>
      </c>
      <c r="D22" s="61"/>
      <c r="E22" s="61"/>
      <c r="F22" s="61"/>
      <c r="G22" s="4">
        <f>$G$17*D12</f>
        <v>88.888888888888886</v>
      </c>
      <c r="H22" s="4">
        <f>$H$17*D12</f>
        <v>22.222222222222221</v>
      </c>
      <c r="I22" s="5">
        <f t="shared" si="1"/>
        <v>66.666666666666657</v>
      </c>
      <c r="J22" s="4">
        <f>I22*$G$10</f>
        <v>333.33333333333326</v>
      </c>
      <c r="K22" s="6">
        <f t="shared" si="2"/>
        <v>2066.6666666666665</v>
      </c>
      <c r="L22" s="7">
        <f>I22*$G$12</f>
        <v>17133.333333333332</v>
      </c>
      <c r="M22" s="50">
        <f>$I$15/L22</f>
        <v>1.867704280155642</v>
      </c>
      <c r="N22" s="28"/>
      <c r="O22" s="28"/>
      <c r="P22" s="30"/>
      <c r="Q22" s="30"/>
      <c r="R22" s="30"/>
      <c r="S22" s="30"/>
      <c r="T22" s="30"/>
      <c r="U22" s="30"/>
    </row>
    <row r="23" spans="1:21" x14ac:dyDescent="0.25">
      <c r="A23" s="30"/>
      <c r="B23" s="30"/>
      <c r="C23" s="62" t="s">
        <v>39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28"/>
      <c r="O23" s="28"/>
      <c r="P23" s="30"/>
      <c r="Q23" s="30"/>
      <c r="R23" s="30"/>
      <c r="S23" s="30"/>
      <c r="T23" s="30"/>
      <c r="U23" s="30"/>
    </row>
    <row r="24" spans="1:21" x14ac:dyDescent="0.25">
      <c r="A24" s="30"/>
      <c r="B24" s="30"/>
      <c r="C24" s="28" t="s">
        <v>34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0"/>
      <c r="Q24" s="30"/>
      <c r="R24" s="30"/>
      <c r="S24" s="30"/>
      <c r="T24" s="30"/>
      <c r="U24" s="30"/>
    </row>
    <row r="25" spans="1:21" x14ac:dyDescent="0.25">
      <c r="A25" s="30"/>
      <c r="B25" s="30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30"/>
      <c r="Q25" s="30"/>
      <c r="R25" s="30"/>
      <c r="S25" s="30"/>
      <c r="T25" s="30"/>
      <c r="U25" s="30"/>
    </row>
    <row r="26" spans="1:21" x14ac:dyDescent="0.25">
      <c r="A26" s="30"/>
      <c r="B26" s="30"/>
      <c r="C26" s="46">
        <v>41256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30"/>
      <c r="Q26" s="30"/>
      <c r="R26" s="30"/>
      <c r="S26" s="30"/>
      <c r="T26" s="30"/>
      <c r="U26" s="30"/>
    </row>
    <row r="27" spans="1:21" ht="24" customHeight="1" x14ac:dyDescent="0.25">
      <c r="A27" s="30"/>
      <c r="B27" s="30"/>
      <c r="C27" s="30"/>
      <c r="D27" s="30"/>
      <c r="E27" s="30"/>
      <c r="F27" s="30"/>
      <c r="G27" s="30"/>
      <c r="H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x14ac:dyDescent="0.2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</sheetData>
  <mergeCells count="10">
    <mergeCell ref="C22:F22"/>
    <mergeCell ref="C17:F17"/>
    <mergeCell ref="C23:M23"/>
    <mergeCell ref="C7:F7"/>
    <mergeCell ref="G7:H7"/>
    <mergeCell ref="C16:F16"/>
    <mergeCell ref="C18:F18"/>
    <mergeCell ref="C19:F19"/>
    <mergeCell ref="C20:F20"/>
    <mergeCell ref="C21:F21"/>
  </mergeCells>
  <pageMargins left="0.7" right="0.7" top="0.75" bottom="0.75" header="0.3" footer="0.3"/>
  <pageSetup paperSize="9" scale="6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Labour Saving</vt:lpstr>
      <vt:lpstr>Sheet2</vt:lpstr>
      <vt:lpstr>Sheet3</vt:lpstr>
      <vt:lpstr>'Labour Saving'!Print_Area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2013-06-25T20:55:38Z</dcterms:modified>
</cp:coreProperties>
</file>